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uchowiczmat\Desktop\inne\Pulpit 24.11.2021r\2023\pzd rozbicie kosztorysu\"/>
    </mc:Choice>
  </mc:AlternateContent>
  <xr:revisionPtr revIDLastSave="0" documentId="8_{89C52DB7-4B62-4C40-A0B4-09F5F84BAAC4}" xr6:coauthVersionLast="47" xr6:coauthVersionMax="47" xr10:uidLastSave="{00000000-0000-0000-0000-000000000000}"/>
  <bookViews>
    <workbookView xWindow="-120" yWindow="-120" windowWidth="29040" windowHeight="15840" xr2:uid="{61FEC5E0-1886-4883-9FFF-EF271D8E490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" i="1" l="1"/>
  <c r="E68" i="1"/>
  <c r="E63" i="1"/>
  <c r="E51" i="1"/>
  <c r="E50" i="1" s="1"/>
  <c r="E35" i="1"/>
  <c r="E31" i="1"/>
  <c r="E28" i="1"/>
  <c r="E29" i="1" s="1"/>
  <c r="E17" i="1"/>
  <c r="E21" i="1"/>
  <c r="E49" i="1" l="1"/>
  <c r="E62" i="1"/>
  <c r="E67" i="1"/>
  <c r="E36" i="1"/>
  <c r="E37" i="1"/>
  <c r="E33" i="1"/>
  <c r="E32" i="1"/>
  <c r="E61" i="1" l="1"/>
  <c r="E48" i="1"/>
  <c r="E47" i="1" l="1"/>
  <c r="E60" i="1"/>
  <c r="E46" i="1" l="1"/>
  <c r="E59" i="1"/>
  <c r="E58" i="1" l="1"/>
  <c r="E45" i="1"/>
  <c r="E44" i="1" l="1"/>
  <c r="E57" i="1"/>
  <c r="E56" i="1" l="1"/>
  <c r="E43" i="1"/>
  <c r="E42" i="1" l="1"/>
  <c r="E41" i="1" l="1"/>
  <c r="E40" i="1" l="1"/>
  <c r="H129" i="1" s="1"/>
  <c r="H130" i="1" s="1"/>
  <c r="H131" i="1" s="1"/>
</calcChain>
</file>

<file path=xl/sharedStrings.xml><?xml version="1.0" encoding="utf-8"?>
<sst xmlns="http://schemas.openxmlformats.org/spreadsheetml/2006/main" count="475" uniqueCount="293">
  <si>
    <t>1 d.1</t>
  </si>
  <si>
    <t>2 d.1</t>
  </si>
  <si>
    <t>3 d.1</t>
  </si>
  <si>
    <t>4 d.1</t>
  </si>
  <si>
    <t>5 d.1</t>
  </si>
  <si>
    <t>6 d.1</t>
  </si>
  <si>
    <t>7 d.1</t>
  </si>
  <si>
    <t>8 d.1</t>
  </si>
  <si>
    <t>9 d.1</t>
  </si>
  <si>
    <t>10 d.1</t>
  </si>
  <si>
    <t>11 d.1</t>
  </si>
  <si>
    <t>12 d.1</t>
  </si>
  <si>
    <t>13 d.1</t>
  </si>
  <si>
    <t>14 d.1</t>
  </si>
  <si>
    <t>15 d.1</t>
  </si>
  <si>
    <t>16 d.1</t>
  </si>
  <si>
    <t>17 d.2</t>
  </si>
  <si>
    <t>18 d.2</t>
  </si>
  <si>
    <t>19 d.2</t>
  </si>
  <si>
    <t>20 d.2</t>
  </si>
  <si>
    <t>21 d.2</t>
  </si>
  <si>
    <t>22 d.2</t>
  </si>
  <si>
    <t>23 d.3</t>
  </si>
  <si>
    <t>24 d.3</t>
  </si>
  <si>
    <t>25 d.3</t>
  </si>
  <si>
    <t>26 d.3</t>
  </si>
  <si>
    <t>27 d.3</t>
  </si>
  <si>
    <t>28 d.3</t>
  </si>
  <si>
    <t>29 d.3</t>
  </si>
  <si>
    <t>30 d.3</t>
  </si>
  <si>
    <t>31 d.3</t>
  </si>
  <si>
    <t>32 d.3</t>
  </si>
  <si>
    <t>33 d.3</t>
  </si>
  <si>
    <t>34 d.4</t>
  </si>
  <si>
    <t>35 d.4</t>
  </si>
  <si>
    <t>36 d.4</t>
  </si>
  <si>
    <t>37 d.4</t>
  </si>
  <si>
    <t>38 d.4</t>
  </si>
  <si>
    <t>39 d.4</t>
  </si>
  <si>
    <t>40 d.4</t>
  </si>
  <si>
    <t>41 d.4</t>
  </si>
  <si>
    <t>42 d.4</t>
  </si>
  <si>
    <t>43 d.4</t>
  </si>
  <si>
    <t>44 d.4</t>
  </si>
  <si>
    <t>45 d.4</t>
  </si>
  <si>
    <t>46 d.4</t>
  </si>
  <si>
    <t>47 d.4</t>
  </si>
  <si>
    <t>48 d.4</t>
  </si>
  <si>
    <t>49 d.5</t>
  </si>
  <si>
    <t>50 d.5</t>
  </si>
  <si>
    <t>51 d.5</t>
  </si>
  <si>
    <t>52 d.5</t>
  </si>
  <si>
    <t>53 d.5</t>
  </si>
  <si>
    <t>54 d.5</t>
  </si>
  <si>
    <t>55 d.5</t>
  </si>
  <si>
    <t>56 d.5</t>
  </si>
  <si>
    <t>57 d.6</t>
  </si>
  <si>
    <t>58 d.6</t>
  </si>
  <si>
    <t>59 d.6</t>
  </si>
  <si>
    <t>60 d.6</t>
  </si>
  <si>
    <t>61 d.6</t>
  </si>
  <si>
    <t>62 d.6</t>
  </si>
  <si>
    <t>63 d.6</t>
  </si>
  <si>
    <t>64 d.7</t>
  </si>
  <si>
    <t>65 d.7</t>
  </si>
  <si>
    <t>66 d.7</t>
  </si>
  <si>
    <t>67 d.7</t>
  </si>
  <si>
    <t>68 d.7</t>
  </si>
  <si>
    <t>69 d.8</t>
  </si>
  <si>
    <t>70 d.8</t>
  </si>
  <si>
    <t>71 d.8</t>
  </si>
  <si>
    <t>72 d.8</t>
  </si>
  <si>
    <t>73 d.9</t>
  </si>
  <si>
    <t>74 d.9</t>
  </si>
  <si>
    <t>75 d.9</t>
  </si>
  <si>
    <t>76 d.9</t>
  </si>
  <si>
    <t>77 d.9</t>
  </si>
  <si>
    <t>78 d.9</t>
  </si>
  <si>
    <t>79 d.10</t>
  </si>
  <si>
    <t>80 d.10</t>
  </si>
  <si>
    <t>81 d.10</t>
  </si>
  <si>
    <t>82 d.10</t>
  </si>
  <si>
    <t>87 d.12</t>
  </si>
  <si>
    <t>89 d.14</t>
  </si>
  <si>
    <t>90 d.14</t>
  </si>
  <si>
    <t>91 d.14</t>
  </si>
  <si>
    <t>92 d.14</t>
  </si>
  <si>
    <t>93 d.14</t>
  </si>
  <si>
    <t>94 d.14</t>
  </si>
  <si>
    <t>95 d.14</t>
  </si>
  <si>
    <t>96 d.14</t>
  </si>
  <si>
    <t>97 d.14</t>
  </si>
  <si>
    <t>98 d.14</t>
  </si>
  <si>
    <t>99 d.15</t>
  </si>
  <si>
    <t>100 d.15</t>
  </si>
  <si>
    <t>101 d.15</t>
  </si>
  <si>
    <t>102 d.15</t>
  </si>
  <si>
    <t>103 d.15</t>
  </si>
  <si>
    <t>104 d.15</t>
  </si>
  <si>
    <t>105 d.15</t>
  </si>
  <si>
    <t>106 d.15</t>
  </si>
  <si>
    <t>107 d.15</t>
  </si>
  <si>
    <t>108 d.15</t>
  </si>
  <si>
    <t>109 d.15</t>
  </si>
  <si>
    <t>110 d.15</t>
  </si>
  <si>
    <t>111 d.15</t>
  </si>
  <si>
    <t>112 d.15</t>
  </si>
  <si>
    <t>113 d.15</t>
  </si>
  <si>
    <t>114 d.15</t>
  </si>
  <si>
    <t>115 d.15</t>
  </si>
  <si>
    <t>116 d.15</t>
  </si>
  <si>
    <t>117 d.15</t>
  </si>
  <si>
    <t>118 d.15</t>
  </si>
  <si>
    <t>KNR 2-31 0803- 03</t>
  </si>
  <si>
    <t>KNR 2-31 0803- 04</t>
  </si>
  <si>
    <t>KNR 2-31 0802- 07</t>
  </si>
  <si>
    <t>KNR 2-31 0802- 08</t>
  </si>
  <si>
    <t>KNR 2-31 0804- 07</t>
  </si>
  <si>
    <t>KNR 2-31 0810- 02</t>
  </si>
  <si>
    <t>KNR 2-31 0801- 03</t>
  </si>
  <si>
    <t>KNR 2-31 0813- 03</t>
  </si>
  <si>
    <t>KNR 2-31 0812- 03</t>
  </si>
  <si>
    <t>KNNR 6 0806- 08</t>
  </si>
  <si>
    <t>KNR AT-03 0102-02</t>
  </si>
  <si>
    <t>KNR 4-01 0108- 18</t>
  </si>
  <si>
    <t>KNR 4-01 0108- 20</t>
  </si>
  <si>
    <t>KNR 2-01 0119- 03</t>
  </si>
  <si>
    <t>KNR 2-31 0105- 03</t>
  </si>
  <si>
    <t>KNR 2-31 0105- 04</t>
  </si>
  <si>
    <t>KNR 2-01 0235- 01</t>
  </si>
  <si>
    <t>KNR 2-01 0206- 03</t>
  </si>
  <si>
    <t>KNR 2-01 0214- 03</t>
  </si>
  <si>
    <t>KNR 2-31 0103- 04</t>
  </si>
  <si>
    <t>KNR 2-31 0111- 03</t>
  </si>
  <si>
    <t>KNNR 6 0403- 03</t>
  </si>
  <si>
    <t>KNR 2-31 0111- 04</t>
  </si>
  <si>
    <t>KNR 2-31 0114- 07</t>
  </si>
  <si>
    <t>KNR 2-31 0114- 08</t>
  </si>
  <si>
    <t>KNR AT-03 0202-01</t>
  </si>
  <si>
    <t>KNR 2-31 0110- 01</t>
  </si>
  <si>
    <t>KNR 2-31 0110- 02</t>
  </si>
  <si>
    <t>KNR AT-04 0101-03</t>
  </si>
  <si>
    <t>KNR AT-03 0202-02</t>
  </si>
  <si>
    <t>KNR 2-31 0310- 01</t>
  </si>
  <si>
    <t>KNR 2-31 0310- 02</t>
  </si>
  <si>
    <t>KNR 2-31 0310- 05</t>
  </si>
  <si>
    <t>KNR 2-31 0310- 06</t>
  </si>
  <si>
    <t>KNR 2-31 0114- 05</t>
  </si>
  <si>
    <t>KNR 2-31 0511- 03</t>
  </si>
  <si>
    <t>KNR 2-31 0511- 02</t>
  </si>
  <si>
    <t>KNR 2-31 0114- 01</t>
  </si>
  <si>
    <t>KNR 2-31 0114- 02</t>
  </si>
  <si>
    <t>KNR 2-31 0114- 06</t>
  </si>
  <si>
    <t>KNR 2-31 0205- 02</t>
  </si>
  <si>
    <t>KNR 2-01 0507- 01</t>
  </si>
  <si>
    <t>KNR 2-31 0818- 08</t>
  </si>
  <si>
    <t>KNR 2-31 0703- 03</t>
  </si>
  <si>
    <t>KNR 2-31 0702- 02</t>
  </si>
  <si>
    <t>KNR 2-31 0703- 02</t>
  </si>
  <si>
    <t>KNR AT-04 0205-01</t>
  </si>
  <si>
    <t>KNR AT-04 0205-02</t>
  </si>
  <si>
    <t>KNR 2-01 0103- 01</t>
  </si>
  <si>
    <t>KNR 2-01 0103- 02</t>
  </si>
  <si>
    <t>KNR 2-01 0103- 03</t>
  </si>
  <si>
    <t>KNR 2-01 0103- 04</t>
  </si>
  <si>
    <t>KNR 2-01 0103- 05</t>
  </si>
  <si>
    <t>KNR 2-01 0103- 06</t>
  </si>
  <si>
    <t>KNR 2-01 0103- 07</t>
  </si>
  <si>
    <t>KNR 2-21 0111- 10</t>
  </si>
  <si>
    <t>KNR 2-01 0105- 01</t>
  </si>
  <si>
    <t>KNR 2-01 0105- 02</t>
  </si>
  <si>
    <t>KNR 2-01 0105- 03</t>
  </si>
  <si>
    <t>KNR 2-01 0105- 04</t>
  </si>
  <si>
    <t>KNR 2-01 0105- 05</t>
  </si>
  <si>
    <t>KNR 2-01 0105- 06</t>
  </si>
  <si>
    <t>KNR 2-01 0105- 07</t>
  </si>
  <si>
    <t>KNR 2-21 0110- 10</t>
  </si>
  <si>
    <t>KNR 2-01 0110- 01</t>
  </si>
  <si>
    <t>KNR 2-01 0110- 04</t>
  </si>
  <si>
    <t>KNR 2-01 0110- 02</t>
  </si>
  <si>
    <t>KNR 2-01 0110- 05</t>
  </si>
  <si>
    <t>Mechaniczne rozebranie nawierzchni z mieszanek mineralno-bitumicznych o grubości 3 cm</t>
  </si>
  <si>
    <t>Mechaniczne rozebranie nawierzchni z mieszanek mineralno-bitumicznych - za każdy dalszy 1 cm grubości Krotność = 6</t>
  </si>
  <si>
    <t>Mechaniczne rozebranie podbudowy z kruszywa wapiennego o grubości 15 cm</t>
  </si>
  <si>
    <t>Mechaniczne rozebranie podbudowy z kruszywa wapiennego - za każdy dalszy 1 cm grubości Krotność = -4</t>
  </si>
  <si>
    <t>Mechaniczne rozebranie podbudowy z brukowca o wysokości 13-17 cm</t>
  </si>
  <si>
    <t>Mechaniczne rozebranie nawierzchni z mieszanek mineralno-bitumicznych o grubości 3 cm - zjazdy</t>
  </si>
  <si>
    <t>Mechaniczne rozebranie nawierzchni z mieszanek mineralno-bitumicznych - za każdy dalszy 1 cm grubości Krotność = 2</t>
  </si>
  <si>
    <t>Rozebranie nawierzchni z kostki betonowej na podsypce cementowo-piaskowej</t>
  </si>
  <si>
    <t>Mechaniczne rozebranie nawierzchni betonowej o grubości 12 cm</t>
  </si>
  <si>
    <t>Mechaniczne rozebranie nawierzchni z brukowca o wysokości 13-17 cm</t>
  </si>
  <si>
    <t>Rozebranie krawężników betonowych 15x30 cm na podsypce cementowo-piaskowej</t>
  </si>
  <si>
    <t>Rozebranie ław pod krawężniki z betonu</t>
  </si>
  <si>
    <t>Rozebranie obrzeży trawnikowych o wymiarach 8x30 cm na podsypce piaskowej</t>
  </si>
  <si>
    <t>Roboty remontowe - frezowanie nawierzchni bitumicznej o gr. 4 cm z wywozem materiału z rozbiórki na odl. do 1 km</t>
  </si>
  <si>
    <t>Wywiezienie samochodami samowyładowczymi gruzu z rozbieranych konstrukcji gruzo- i żużlobetonowych na odległość do 1 km</t>
  </si>
  <si>
    <t>Wywiezienie samochodami samowyładowczymi gruzu z rozbieranych konstrukcji - za każdy następny 1 km Krotność = 9</t>
  </si>
  <si>
    <t>Roboty ziemne</t>
  </si>
  <si>
    <t>Roboty pomiarowe przy liniowych robotach ziemnych - trasa drogi w terenie równinnym</t>
  </si>
  <si>
    <t>Podsypka piaskowa z zagęszczeniem mechanicznym - 3 cm grubości warstwy po zagęszczeniu</t>
  </si>
  <si>
    <t>Podsypka piaskowa z zagęszczeniem mechanicznym - za każdy dalszy 1 cm grubości warstwy po zagęszczeniu Krotność = 17</t>
  </si>
  <si>
    <t>Formowanie i zagęszczanie nasypów o wys. do 3.0 m spycharkami w gruncie kat. I-II</t>
  </si>
  <si>
    <t>Roboty ziemne wykonywane koparkami podsiębiernymi o poj. łyżki 0.60 m3 w gruncie kat. I-II z transportem urobku samochodami samowyładowczymi na odległość do 1 km</t>
  </si>
  <si>
    <t>Nakłady uzupełniające za każde dalsze rozpoczęte 0.5 km transportu ponad 1 km samochodami samowyładowczymi po drogach utwardzonych ziemi kat. I-II Krotność = 8</t>
  </si>
  <si>
    <t>Krawężniki</t>
  </si>
  <si>
    <t>Mechaniczne profilowanie i zagęszczenie podłoża pod warstwy konstrukcyjne nawierzchni w gruncie kat. I-IV</t>
  </si>
  <si>
    <t>Podbudowa z gruntu stabilizowanego cementem wykonywana mieszarkami doczepnymi - grubość podbudowy po zagęszczeniu 15 cm</t>
  </si>
  <si>
    <t>Krawężniki betonowe o wymiarach 12x25 cm z wykonaniem ław betonowych na podsypce cementowo-piaskowej</t>
  </si>
  <si>
    <t>Podbudowa z gruntu stabilizowanego cementem wykonywana mieszarkami doczepnymi - za każdy dalszy 1 cm grubości podbudowy po zagęszczeniu Krotność = 15</t>
  </si>
  <si>
    <t>Krawężniki betonowe o wymiarach 15x30 cm z wykonaniem ław betonowych na podsypce cementowo-piaskowej</t>
  </si>
  <si>
    <t>Krawężniki betonowe o wymiarach 15x22 cm z wykonaniem ław betonowych na podsypce cementowo-piaskowej</t>
  </si>
  <si>
    <t>Jezdnia bitumiczna na poszerzeniach</t>
  </si>
  <si>
    <t>Podbudowa z kruszywa łamanego - warstwa górna o grubości po zagęszczeniu 8 cm</t>
  </si>
  <si>
    <t>Podbudowa z kruszywa łamanego - warstwa górna - za każdy dalszy 1 cm grubości po zagęszczeniu Krotność = 17</t>
  </si>
  <si>
    <t>Mechaniczne oczyszczenie i skropienie emulsją asfaltową na zimno podbudowy tłuczniowej lub z gruntu stabilizowanego cementem; zużycie emulsji 0,8 kg/m2</t>
  </si>
  <si>
    <t>Podbudowa z mieszanki mineralno-bitumicznej klińcowo-żwirowej o lepiszczu asfaltowym - grubość warstwy po zagęszczeniu  4 cm - na poszerzeniach</t>
  </si>
  <si>
    <t>Podbudowa z mieszanki mineralno-bitumicznej klińcowo-żwirowej o lepiszczu asfaltowym - za każdy dalszy 1 cm grubości warstwy po zagęszczeniu na poszerzeniach Krotność = 3</t>
  </si>
  <si>
    <t>Warstwa wzmacniająca z geosiatki</t>
  </si>
  <si>
    <t>Mechaniczne oczyszczenie i skropienie emulsją asfaltową na zimno podbudowy lub nawierzchni betonowej/bitumicznej; zużycie emulsji 0,5 kg/m2</t>
  </si>
  <si>
    <t>Nawierzchnia z mieszanek mineralno-bitumicznych grysowych - warstwa wiążąca asfaltowa - grubość po zagęszczeniu 4 cm</t>
  </si>
  <si>
    <t>Nawierzchnia z mieszanek mineralno-bitumicznych grysowych - warstwa wiążąca asfaltowa - za każdy dalszy 1 cm grubości po zagęszczeniu</t>
  </si>
  <si>
    <t>Nawierzchnia z mieszanek mineralno-bitumicznych grysowych - warstwa ścieralna asfaltowa - grubość po zagęszczeniu 3 cm</t>
  </si>
  <si>
    <t>Nawierzchnia z mieszanek mineralno-bitumicznych grysowych - warstwa ścieralna asfaltowa - za każdy dalszy 1 cm grubości po zagęszczeniu</t>
  </si>
  <si>
    <t>Jezdnia bitumiczna istniejąca</t>
  </si>
  <si>
    <t>Podbudowa z mieszanki mineralno-bitumicznej klińcowo-żwirowej o lepiszczu asfaltowym na nawierzchni istniejącej - grubość warstwy po zagęszczeniu śr. 4 cm</t>
  </si>
  <si>
    <t>Zjazdy bitumiczne</t>
  </si>
  <si>
    <t>Podbudowa z kruszywa łamanego - warstwa dolna o grubości po zagęszczeniu 15 cm</t>
  </si>
  <si>
    <t>Nawierzchnia z mieszanek mineralno-bitumicznych grysowych - warstwa ścieralna asfaltowa - za każdy dalszy 1 cm grubości po zagęszczeniu Krotność = 2</t>
  </si>
  <si>
    <t>Zjazdy z kostki</t>
  </si>
  <si>
    <t>Nawierzchnie z kostki brukowej betonowej grafitowej o grubości 8 cm na podsypce cementowo-piaskowej</t>
  </si>
  <si>
    <t>Chodniki</t>
  </si>
  <si>
    <t>Nawierzchnie z kostki brukowej betonowej, szarej o grubości 6 cm na podsypce cementowo-piaskowej - chodnik</t>
  </si>
  <si>
    <t>Drenaż francuski</t>
  </si>
  <si>
    <t>Warstwa separacyjno - filtracyjna z geowłókniny nietkanej, igłowanej do drenażu francuskiego (szczelne owinięcie żwiru filtracyjnego) z zakładem 70cm</t>
  </si>
  <si>
    <t>Podbudowa z żwiru filtracyjnego 8/16 - warstwa dolna o grubości po zagęszczeniu 20 cm</t>
  </si>
  <si>
    <t>Podbudowa z żwiru filtracyjnego 8/16 - warstwa dolna - za każdy dalszy 1 cm grubości po zagęszczeniu Krotność = 50</t>
  </si>
  <si>
    <t>Nawierzchnia z kruszywa łamanego o grubości po zagęszczeniu 15 cm - ściek</t>
  </si>
  <si>
    <t>Nawierzchnia z kruszywa łamanego - za każdy dalszy 1 cm grubości po zagęszczeniu - ściek Krotność = 15</t>
  </si>
  <si>
    <t>Pobocze wzmocnione</t>
  </si>
  <si>
    <t>Nawierzchnia z kruszywa łamanego o grubości po zagęszczeniu 15 cm</t>
  </si>
  <si>
    <t>Podbudowa z kruszywa łamanego - warstwa dolna - zakażdy dalszy 1 cm grubości po zagęszczeniu Krotność = -5</t>
  </si>
  <si>
    <t>Nawierzchnia z brukowca z kamienia narzutowego o wym. 13-17 cm</t>
  </si>
  <si>
    <t>Rowy</t>
  </si>
  <si>
    <t>Plantowanie skarp i dna rowów - kat. gruntu I-II</t>
  </si>
  <si>
    <t>Organizacja ruchu</t>
  </si>
  <si>
    <t>Rozebranie słupków do znaków</t>
  </si>
  <si>
    <t>Zdejmowanie tablic znaków drogowych zakazu, nakazu, ostrzegawczych, informacyjnych</t>
  </si>
  <si>
    <t>Słupki do znaków drogowych z rur stalowych o śr. 70 mm</t>
  </si>
  <si>
    <t>Przymocowanie tablic znaków ostrzegawczych o powierzchni ponad 0.3 m2</t>
  </si>
  <si>
    <t>Przymocowanie tablic znaków drogowych informacyjnych o powierzchni ponad 0.3 m2</t>
  </si>
  <si>
    <t>D-6 znak aktywny przejścia dla pieszych z lampami LED, aktywowany poprzez czujnik ruchu wzbudzany przez pieszego podchodzącego do jezdni.</t>
  </si>
  <si>
    <t>Przymocowanie tablic znaków drogowych tabliczek</t>
  </si>
  <si>
    <t>Przymocowanie tablic znaków drogowych kierunku</t>
  </si>
  <si>
    <t>Wycinka</t>
  </si>
  <si>
    <t>Ścinanie drzew piłą mechaniczną (śr. 10-15 cm)</t>
  </si>
  <si>
    <t>Ścinanie drzew piłą mechaniczną (śr. 16-25 cm)</t>
  </si>
  <si>
    <t>Ścinanie drzew piłą mechaniczną (śr. 26-35 cm)</t>
  </si>
  <si>
    <t>Ścinanie drzew piłą mechaniczną (śr. 36-45 cm)</t>
  </si>
  <si>
    <t>Ścinanie drzew piłą mechaniczną (śr. 46-55 cm)</t>
  </si>
  <si>
    <t>Ścinanie drzew piłą mechaniczną (śr. 56-65 cm)</t>
  </si>
  <si>
    <t>Ścinanie drzew piłą mechaniczną (śr. 66-75 cm)</t>
  </si>
  <si>
    <t>Ścinanie drzew - dodatek za każde dalsze 5 cm średnicy pnia Krotność = 2</t>
  </si>
  <si>
    <t>Mechaniczne karczowanie pni (śr. 10-15 cm)</t>
  </si>
  <si>
    <t>Mechaniczne karczowanie pni (śr. 16-25 cm)</t>
  </si>
  <si>
    <t>Mechaniczne karczowanie pni (śr. 26-35 cm)</t>
  </si>
  <si>
    <t>Mechaniczne karczowanie pni (śr. 36-45 cm)</t>
  </si>
  <si>
    <t>Mechaniczne karczowanie pni (śr. 46-55 cm)</t>
  </si>
  <si>
    <t>Mechaniczne karczowanie pni (śr. 56-65 cm)</t>
  </si>
  <si>
    <t>Mechaniczne karczowanie pni (śr. 66-75 cm)</t>
  </si>
  <si>
    <t>Karczowanie pni - dodatek za każde dalsze 5 cm średnicy pnia Krotność = 2</t>
  </si>
  <si>
    <t>Wywożenie dłużyc na odległość do 2 km</t>
  </si>
  <si>
    <t>Wywożenie dłużyc - dodatek za każde dalsze 0.5 km wywozu Krotność = 16</t>
  </si>
  <si>
    <t>Wywożenie karpiny i gałęzi na odległość do 2 km</t>
  </si>
  <si>
    <t>Wywożenie karpiny i gałęzi - dodatek za każde dalsze 0.5 km wywozu Krotność = 16</t>
  </si>
  <si>
    <t>Roboty rozbiórkowe</t>
  </si>
  <si>
    <t>Ilość</t>
  </si>
  <si>
    <t>Cena jedn.</t>
  </si>
  <si>
    <t>Wartość</t>
  </si>
  <si>
    <t>Lp</t>
  </si>
  <si>
    <t>KNR</t>
  </si>
  <si>
    <t>Opis</t>
  </si>
  <si>
    <t>Jm</t>
  </si>
  <si>
    <t>m2</t>
  </si>
  <si>
    <t>m3</t>
  </si>
  <si>
    <t>m</t>
  </si>
  <si>
    <t>km</t>
  </si>
  <si>
    <t>szt</t>
  </si>
  <si>
    <t>Oznakowanie poziome nawierzchni bitumicznych - na gorąco, za pomocą mas termoplastycznych - pasy ciągłe</t>
  </si>
  <si>
    <t>Oznakowanie poziome nawierzchni bitumicznych - na gorąco, za pomocą mas termoplastycznych - pasy przerywane</t>
  </si>
  <si>
    <t>mp</t>
  </si>
  <si>
    <t>Suma netto</t>
  </si>
  <si>
    <t>Vat (23%)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</si>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</sst>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4" fontId="0" fillId="0" borderId="0" xfId="1" applyFont="1"/>
    <xf numFmtId="44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4" fontId="0" fillId="0" borderId="1" xfId="0" applyNumberForma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5118-9923-42D5-B3A2-76CAD8B4314B}">
  <dimension ref="B2:K134"/>
  <sheetViews>
    <sheetView tabSelected="1" workbookViewId="0">
      <selection activeCell="C129" sqref="C129"/>
    </sheetView>
  </sheetViews>
  <sheetFormatPr defaultRowHeight="12.75" x14ac:dyDescent="0.2"/>
  <cols>
    <col min="2" max="2" width="8.140625" style="1" bestFit="1" customWidth="1"/>
    <col min="3" max="3" width="17.7109375" style="2" bestFit="1" customWidth="1"/>
    <col min="4" max="4" width="105.5703125" style="3" customWidth="1"/>
    <col min="5" max="6" width="9.140625" style="1"/>
    <col min="7" max="7" width="11.28515625" style="1" bestFit="1" customWidth="1"/>
    <col min="8" max="8" width="15.140625" style="1" bestFit="1" customWidth="1"/>
    <col min="11" max="11" width="11.28515625" style="11" bestFit="1" customWidth="1"/>
    <col min="14" max="14" width="15.7109375" bestFit="1" customWidth="1"/>
  </cols>
  <sheetData>
    <row r="2" spans="2:8" x14ac:dyDescent="0.2">
      <c r="B2" s="7" t="s">
        <v>278</v>
      </c>
      <c r="C2" s="9" t="s">
        <v>279</v>
      </c>
      <c r="D2" s="10" t="s">
        <v>280</v>
      </c>
      <c r="E2" s="7" t="s">
        <v>275</v>
      </c>
      <c r="F2" s="7" t="s">
        <v>281</v>
      </c>
      <c r="G2" s="7" t="s">
        <v>276</v>
      </c>
      <c r="H2" s="7" t="s">
        <v>277</v>
      </c>
    </row>
    <row r="3" spans="2:8" x14ac:dyDescent="0.2">
      <c r="B3" s="7">
        <v>1</v>
      </c>
      <c r="C3" s="5"/>
      <c r="D3" s="8" t="s">
        <v>274</v>
      </c>
      <c r="E3" s="4"/>
      <c r="F3" s="4"/>
      <c r="G3" s="4"/>
      <c r="H3" s="4"/>
    </row>
    <row r="4" spans="2:8" x14ac:dyDescent="0.2">
      <c r="B4" s="4" t="s">
        <v>0</v>
      </c>
      <c r="C4" s="5" t="s">
        <v>113</v>
      </c>
      <c r="D4" s="6" t="s">
        <v>181</v>
      </c>
      <c r="E4" s="13">
        <v>1077.75</v>
      </c>
      <c r="F4" s="4" t="s">
        <v>282</v>
      </c>
      <c r="G4" s="12"/>
      <c r="H4" s="12"/>
    </row>
    <row r="5" spans="2:8" x14ac:dyDescent="0.2">
      <c r="B5" s="4" t="s">
        <v>1</v>
      </c>
      <c r="C5" s="5" t="s">
        <v>114</v>
      </c>
      <c r="D5" s="6" t="s">
        <v>182</v>
      </c>
      <c r="E5" s="13">
        <v>1077.75</v>
      </c>
      <c r="F5" s="4" t="s">
        <v>282</v>
      </c>
      <c r="G5" s="12"/>
      <c r="H5" s="12"/>
    </row>
    <row r="6" spans="2:8" x14ac:dyDescent="0.2">
      <c r="B6" s="4" t="s">
        <v>2</v>
      </c>
      <c r="C6" s="5" t="s">
        <v>115</v>
      </c>
      <c r="D6" s="6" t="s">
        <v>183</v>
      </c>
      <c r="E6" s="13">
        <v>538.5</v>
      </c>
      <c r="F6" s="4" t="s">
        <v>282</v>
      </c>
      <c r="G6" s="12"/>
      <c r="H6" s="12"/>
    </row>
    <row r="7" spans="2:8" x14ac:dyDescent="0.2">
      <c r="B7" s="4" t="s">
        <v>3</v>
      </c>
      <c r="C7" s="5" t="s">
        <v>116</v>
      </c>
      <c r="D7" s="6" t="s">
        <v>184</v>
      </c>
      <c r="E7" s="13">
        <v>538.5</v>
      </c>
      <c r="F7" s="4" t="s">
        <v>282</v>
      </c>
      <c r="G7" s="12"/>
      <c r="H7" s="12"/>
    </row>
    <row r="8" spans="2:8" x14ac:dyDescent="0.2">
      <c r="B8" s="4" t="s">
        <v>4</v>
      </c>
      <c r="C8" s="5" t="s">
        <v>117</v>
      </c>
      <c r="D8" s="6" t="s">
        <v>185</v>
      </c>
      <c r="E8" s="13">
        <v>539.25</v>
      </c>
      <c r="F8" s="4" t="s">
        <v>282</v>
      </c>
      <c r="G8" s="12"/>
      <c r="H8" s="12"/>
    </row>
    <row r="9" spans="2:8" x14ac:dyDescent="0.2">
      <c r="B9" s="4" t="s">
        <v>5</v>
      </c>
      <c r="C9" s="5" t="s">
        <v>113</v>
      </c>
      <c r="D9" s="6" t="s">
        <v>186</v>
      </c>
      <c r="E9" s="13">
        <v>45</v>
      </c>
      <c r="F9" s="4" t="s">
        <v>282</v>
      </c>
      <c r="G9" s="12"/>
      <c r="H9" s="12"/>
    </row>
    <row r="10" spans="2:8" x14ac:dyDescent="0.2">
      <c r="B10" s="4" t="s">
        <v>6</v>
      </c>
      <c r="C10" s="5" t="s">
        <v>114</v>
      </c>
      <c r="D10" s="6" t="s">
        <v>187</v>
      </c>
      <c r="E10" s="13">
        <v>45</v>
      </c>
      <c r="F10" s="4" t="s">
        <v>282</v>
      </c>
      <c r="G10" s="12"/>
      <c r="H10" s="12"/>
    </row>
    <row r="11" spans="2:8" x14ac:dyDescent="0.2">
      <c r="B11" s="4" t="s">
        <v>7</v>
      </c>
      <c r="C11" s="5" t="s">
        <v>118</v>
      </c>
      <c r="D11" s="6" t="s">
        <v>188</v>
      </c>
      <c r="E11" s="13">
        <v>250</v>
      </c>
      <c r="F11" s="4" t="s">
        <v>282</v>
      </c>
      <c r="G11" s="12"/>
      <c r="H11" s="12"/>
    </row>
    <row r="12" spans="2:8" x14ac:dyDescent="0.2">
      <c r="B12" s="4" t="s">
        <v>8</v>
      </c>
      <c r="C12" s="5" t="s">
        <v>119</v>
      </c>
      <c r="D12" s="6" t="s">
        <v>189</v>
      </c>
      <c r="E12" s="13">
        <v>49</v>
      </c>
      <c r="F12" s="4" t="s">
        <v>282</v>
      </c>
      <c r="G12" s="12"/>
      <c r="H12" s="12"/>
    </row>
    <row r="13" spans="2:8" x14ac:dyDescent="0.2">
      <c r="B13" s="4" t="s">
        <v>9</v>
      </c>
      <c r="C13" s="5" t="s">
        <v>117</v>
      </c>
      <c r="D13" s="6" t="s">
        <v>190</v>
      </c>
      <c r="E13" s="13">
        <v>125</v>
      </c>
      <c r="F13" s="4" t="s">
        <v>282</v>
      </c>
      <c r="G13" s="12"/>
      <c r="H13" s="12"/>
    </row>
    <row r="14" spans="2:8" x14ac:dyDescent="0.2">
      <c r="B14" s="4" t="s">
        <v>10</v>
      </c>
      <c r="C14" s="5" t="s">
        <v>120</v>
      </c>
      <c r="D14" s="6" t="s">
        <v>191</v>
      </c>
      <c r="E14" s="13">
        <v>466</v>
      </c>
      <c r="F14" s="4" t="s">
        <v>282</v>
      </c>
      <c r="G14" s="12"/>
      <c r="H14" s="12"/>
    </row>
    <row r="15" spans="2:8" x14ac:dyDescent="0.2">
      <c r="B15" s="4" t="s">
        <v>11</v>
      </c>
      <c r="C15" s="5" t="s">
        <v>121</v>
      </c>
      <c r="D15" s="6" t="s">
        <v>192</v>
      </c>
      <c r="E15" s="13">
        <v>16.53</v>
      </c>
      <c r="F15" s="4" t="s">
        <v>283</v>
      </c>
      <c r="G15" s="12"/>
      <c r="H15" s="12"/>
    </row>
    <row r="16" spans="2:8" x14ac:dyDescent="0.2">
      <c r="B16" s="4" t="s">
        <v>12</v>
      </c>
      <c r="C16" s="5" t="s">
        <v>122</v>
      </c>
      <c r="D16" s="6" t="s">
        <v>193</v>
      </c>
      <c r="E16" s="13">
        <v>200</v>
      </c>
      <c r="F16" s="4" t="s">
        <v>284</v>
      </c>
      <c r="G16" s="12"/>
      <c r="H16" s="12"/>
    </row>
    <row r="17" spans="2:8" x14ac:dyDescent="0.2">
      <c r="B17" s="4" t="s">
        <v>13</v>
      </c>
      <c r="C17" s="5" t="s">
        <v>123</v>
      </c>
      <c r="D17" s="6" t="s">
        <v>194</v>
      </c>
      <c r="E17" s="13">
        <f>0.75*1317.5</f>
        <v>988.125</v>
      </c>
      <c r="F17" s="4" t="s">
        <v>282</v>
      </c>
      <c r="G17" s="12"/>
      <c r="H17" s="12"/>
    </row>
    <row r="18" spans="2:8" ht="25.5" x14ac:dyDescent="0.2">
      <c r="B18" s="4" t="s">
        <v>14</v>
      </c>
      <c r="C18" s="5" t="s">
        <v>124</v>
      </c>
      <c r="D18" s="6" t="s">
        <v>195</v>
      </c>
      <c r="E18" s="13">
        <v>384.51</v>
      </c>
      <c r="F18" s="4" t="s">
        <v>283</v>
      </c>
      <c r="G18" s="12"/>
      <c r="H18" s="12"/>
    </row>
    <row r="19" spans="2:8" x14ac:dyDescent="0.2">
      <c r="B19" s="4" t="s">
        <v>15</v>
      </c>
      <c r="C19" s="5" t="s">
        <v>125</v>
      </c>
      <c r="D19" s="6" t="s">
        <v>196</v>
      </c>
      <c r="E19" s="13">
        <v>384.51</v>
      </c>
      <c r="F19" s="4" t="s">
        <v>283</v>
      </c>
      <c r="G19" s="12"/>
      <c r="H19" s="12"/>
    </row>
    <row r="20" spans="2:8" x14ac:dyDescent="0.2">
      <c r="B20" s="7">
        <v>2</v>
      </c>
      <c r="C20" s="9"/>
      <c r="D20" s="8" t="s">
        <v>197</v>
      </c>
      <c r="E20" s="13"/>
      <c r="F20" s="4"/>
      <c r="G20" s="12"/>
      <c r="H20" s="12"/>
    </row>
    <row r="21" spans="2:8" x14ac:dyDescent="0.2">
      <c r="B21" s="4" t="s">
        <v>16</v>
      </c>
      <c r="C21" s="5" t="s">
        <v>126</v>
      </c>
      <c r="D21" s="6" t="s">
        <v>198</v>
      </c>
      <c r="E21" s="13">
        <f>1.934-0.42</f>
        <v>1.514</v>
      </c>
      <c r="F21" s="4" t="s">
        <v>285</v>
      </c>
      <c r="G21" s="12"/>
      <c r="H21" s="12"/>
    </row>
    <row r="22" spans="2:8" x14ac:dyDescent="0.2">
      <c r="B22" s="4" t="s">
        <v>17</v>
      </c>
      <c r="C22" s="5" t="s">
        <v>127</v>
      </c>
      <c r="D22" s="6" t="s">
        <v>199</v>
      </c>
      <c r="E22" s="13">
        <v>2490.9</v>
      </c>
      <c r="F22" s="4" t="s">
        <v>282</v>
      </c>
      <c r="G22" s="12"/>
      <c r="H22" s="12"/>
    </row>
    <row r="23" spans="2:8" ht="25.5" x14ac:dyDescent="0.2">
      <c r="B23" s="4" t="s">
        <v>18</v>
      </c>
      <c r="C23" s="5" t="s">
        <v>128</v>
      </c>
      <c r="D23" s="6" t="s">
        <v>200</v>
      </c>
      <c r="E23" s="13">
        <v>2490.9</v>
      </c>
      <c r="F23" s="4" t="s">
        <v>282</v>
      </c>
      <c r="G23" s="12"/>
      <c r="H23" s="12"/>
    </row>
    <row r="24" spans="2:8" x14ac:dyDescent="0.2">
      <c r="B24" s="4" t="s">
        <v>19</v>
      </c>
      <c r="C24" s="5" t="s">
        <v>129</v>
      </c>
      <c r="D24" s="6" t="s">
        <v>201</v>
      </c>
      <c r="E24" s="13">
        <v>498.18</v>
      </c>
      <c r="F24" s="4" t="s">
        <v>283</v>
      </c>
      <c r="G24" s="12"/>
      <c r="H24" s="12"/>
    </row>
    <row r="25" spans="2:8" ht="25.5" x14ac:dyDescent="0.2">
      <c r="B25" s="4" t="s">
        <v>20</v>
      </c>
      <c r="C25" s="5" t="s">
        <v>130</v>
      </c>
      <c r="D25" s="6" t="s">
        <v>202</v>
      </c>
      <c r="E25" s="13">
        <v>3335.97</v>
      </c>
      <c r="F25" s="4" t="s">
        <v>283</v>
      </c>
      <c r="G25" s="12"/>
      <c r="H25" s="12"/>
    </row>
    <row r="26" spans="2:8" ht="25.5" x14ac:dyDescent="0.2">
      <c r="B26" s="4" t="s">
        <v>21</v>
      </c>
      <c r="C26" s="5" t="s">
        <v>131</v>
      </c>
      <c r="D26" s="6" t="s">
        <v>203</v>
      </c>
      <c r="E26" s="13">
        <v>3335.97</v>
      </c>
      <c r="F26" s="4" t="s">
        <v>283</v>
      </c>
      <c r="G26" s="12"/>
      <c r="H26" s="12"/>
    </row>
    <row r="27" spans="2:8" x14ac:dyDescent="0.2">
      <c r="B27" s="7">
        <v>3</v>
      </c>
      <c r="C27" s="9"/>
      <c r="D27" s="8" t="s">
        <v>204</v>
      </c>
      <c r="E27" s="13"/>
      <c r="F27" s="4"/>
      <c r="G27" s="12"/>
      <c r="H27" s="12"/>
    </row>
    <row r="28" spans="2:8" x14ac:dyDescent="0.2">
      <c r="B28" s="4" t="s">
        <v>22</v>
      </c>
      <c r="C28" s="5" t="s">
        <v>132</v>
      </c>
      <c r="D28" s="6" t="s">
        <v>205</v>
      </c>
      <c r="E28" s="13">
        <f>0.32*E30</f>
        <v>143.36000000000001</v>
      </c>
      <c r="F28" s="4" t="s">
        <v>282</v>
      </c>
      <c r="G28" s="12"/>
      <c r="H28" s="12"/>
    </row>
    <row r="29" spans="2:8" ht="25.5" x14ac:dyDescent="0.2">
      <c r="B29" s="4" t="s">
        <v>23</v>
      </c>
      <c r="C29" s="5" t="s">
        <v>133</v>
      </c>
      <c r="D29" s="6" t="s">
        <v>206</v>
      </c>
      <c r="E29" s="13">
        <f>E28</f>
        <v>143.36000000000001</v>
      </c>
      <c r="F29" s="4" t="s">
        <v>282</v>
      </c>
      <c r="G29" s="12"/>
      <c r="H29" s="12"/>
    </row>
    <row r="30" spans="2:8" x14ac:dyDescent="0.2">
      <c r="B30" s="4" t="s">
        <v>24</v>
      </c>
      <c r="C30" s="5" t="s">
        <v>134</v>
      </c>
      <c r="D30" s="6" t="s">
        <v>207</v>
      </c>
      <c r="E30" s="13">
        <v>448</v>
      </c>
      <c r="F30" s="4" t="s">
        <v>284</v>
      </c>
      <c r="G30" s="12"/>
      <c r="H30" s="12"/>
    </row>
    <row r="31" spans="2:8" x14ac:dyDescent="0.2">
      <c r="B31" s="4" t="s">
        <v>25</v>
      </c>
      <c r="C31" s="5" t="s">
        <v>132</v>
      </c>
      <c r="D31" s="6" t="s">
        <v>205</v>
      </c>
      <c r="E31" s="13">
        <f>0.35*E34</f>
        <v>121.1</v>
      </c>
      <c r="F31" s="4" t="s">
        <v>282</v>
      </c>
      <c r="G31" s="12"/>
      <c r="H31" s="12"/>
    </row>
    <row r="32" spans="2:8" ht="25.5" x14ac:dyDescent="0.2">
      <c r="B32" s="4" t="s">
        <v>26</v>
      </c>
      <c r="C32" s="5" t="s">
        <v>133</v>
      </c>
      <c r="D32" s="6" t="s">
        <v>206</v>
      </c>
      <c r="E32" s="13">
        <f>E31</f>
        <v>121.1</v>
      </c>
      <c r="F32" s="4" t="s">
        <v>282</v>
      </c>
      <c r="G32" s="12"/>
      <c r="H32" s="12"/>
    </row>
    <row r="33" spans="2:8" ht="25.5" x14ac:dyDescent="0.2">
      <c r="B33" s="4" t="s">
        <v>27</v>
      </c>
      <c r="C33" s="5" t="s">
        <v>135</v>
      </c>
      <c r="D33" s="6" t="s">
        <v>208</v>
      </c>
      <c r="E33" s="13">
        <f>E31</f>
        <v>121.1</v>
      </c>
      <c r="F33" s="4" t="s">
        <v>282</v>
      </c>
      <c r="G33" s="12"/>
      <c r="H33" s="12"/>
    </row>
    <row r="34" spans="2:8" x14ac:dyDescent="0.2">
      <c r="B34" s="4" t="s">
        <v>28</v>
      </c>
      <c r="C34" s="5" t="s">
        <v>134</v>
      </c>
      <c r="D34" s="6" t="s">
        <v>209</v>
      </c>
      <c r="E34" s="13">
        <v>346</v>
      </c>
      <c r="F34" s="4" t="s">
        <v>284</v>
      </c>
      <c r="G34" s="12"/>
      <c r="H34" s="12"/>
    </row>
    <row r="35" spans="2:8" x14ac:dyDescent="0.2">
      <c r="B35" s="4" t="s">
        <v>29</v>
      </c>
      <c r="C35" s="5" t="s">
        <v>132</v>
      </c>
      <c r="D35" s="6" t="s">
        <v>205</v>
      </c>
      <c r="E35" s="13">
        <f>0.35*E38</f>
        <v>20.299999999999997</v>
      </c>
      <c r="F35" s="4" t="s">
        <v>282</v>
      </c>
      <c r="G35" s="12"/>
      <c r="H35" s="12"/>
    </row>
    <row r="36" spans="2:8" ht="25.5" x14ac:dyDescent="0.2">
      <c r="B36" s="4" t="s">
        <v>30</v>
      </c>
      <c r="C36" s="5" t="s">
        <v>133</v>
      </c>
      <c r="D36" s="6" t="s">
        <v>206</v>
      </c>
      <c r="E36" s="13">
        <f>E35</f>
        <v>20.299999999999997</v>
      </c>
      <c r="F36" s="4" t="s">
        <v>282</v>
      </c>
      <c r="G36" s="12"/>
      <c r="H36" s="12"/>
    </row>
    <row r="37" spans="2:8" ht="25.5" x14ac:dyDescent="0.2">
      <c r="B37" s="4" t="s">
        <v>31</v>
      </c>
      <c r="C37" s="5" t="s">
        <v>135</v>
      </c>
      <c r="D37" s="6" t="s">
        <v>208</v>
      </c>
      <c r="E37" s="13">
        <f>E35</f>
        <v>20.299999999999997</v>
      </c>
      <c r="F37" s="4" t="s">
        <v>282</v>
      </c>
      <c r="G37" s="12"/>
      <c r="H37" s="12"/>
    </row>
    <row r="38" spans="2:8" x14ac:dyDescent="0.2">
      <c r="B38" s="4" t="s">
        <v>32</v>
      </c>
      <c r="C38" s="5" t="s">
        <v>134</v>
      </c>
      <c r="D38" s="6" t="s">
        <v>210</v>
      </c>
      <c r="E38" s="13">
        <v>58</v>
      </c>
      <c r="F38" s="4" t="s">
        <v>284</v>
      </c>
      <c r="G38" s="12"/>
      <c r="H38" s="12"/>
    </row>
    <row r="39" spans="2:8" x14ac:dyDescent="0.2">
      <c r="B39" s="7">
        <v>4</v>
      </c>
      <c r="C39" s="9"/>
      <c r="D39" s="8" t="s">
        <v>211</v>
      </c>
      <c r="E39" s="13"/>
      <c r="F39" s="4"/>
      <c r="G39" s="12"/>
      <c r="H39" s="12"/>
    </row>
    <row r="40" spans="2:8" x14ac:dyDescent="0.2">
      <c r="B40" s="4" t="s">
        <v>33</v>
      </c>
      <c r="C40" s="5" t="s">
        <v>132</v>
      </c>
      <c r="D40" s="6" t="s">
        <v>205</v>
      </c>
      <c r="E40" s="13">
        <f>E41</f>
        <v>3836</v>
      </c>
      <c r="F40" s="4" t="s">
        <v>282</v>
      </c>
      <c r="G40" s="12"/>
      <c r="H40" s="12"/>
    </row>
    <row r="41" spans="2:8" ht="25.5" x14ac:dyDescent="0.2">
      <c r="B41" s="4" t="s">
        <v>34</v>
      </c>
      <c r="C41" s="5" t="s">
        <v>133</v>
      </c>
      <c r="D41" s="6" t="s">
        <v>206</v>
      </c>
      <c r="E41" s="13">
        <f>E42</f>
        <v>3836</v>
      </c>
      <c r="F41" s="4" t="s">
        <v>282</v>
      </c>
      <c r="G41" s="12"/>
      <c r="H41" s="12"/>
    </row>
    <row r="42" spans="2:8" ht="25.5" x14ac:dyDescent="0.2">
      <c r="B42" s="4" t="s">
        <v>35</v>
      </c>
      <c r="C42" s="5" t="s">
        <v>135</v>
      </c>
      <c r="D42" s="6" t="s">
        <v>208</v>
      </c>
      <c r="E42" s="13">
        <f>E43+1400*0.3</f>
        <v>3836</v>
      </c>
      <c r="F42" s="4" t="s">
        <v>282</v>
      </c>
      <c r="G42" s="12"/>
      <c r="H42" s="12"/>
    </row>
    <row r="43" spans="2:8" x14ac:dyDescent="0.2">
      <c r="B43" s="4" t="s">
        <v>36</v>
      </c>
      <c r="C43" s="5" t="s">
        <v>136</v>
      </c>
      <c r="D43" s="6" t="s">
        <v>212</v>
      </c>
      <c r="E43" s="13">
        <f>E44</f>
        <v>3416</v>
      </c>
      <c r="F43" s="4" t="s">
        <v>282</v>
      </c>
      <c r="G43" s="12"/>
      <c r="H43" s="12"/>
    </row>
    <row r="44" spans="2:8" x14ac:dyDescent="0.2">
      <c r="B44" s="4" t="s">
        <v>37</v>
      </c>
      <c r="C44" s="5" t="s">
        <v>137</v>
      </c>
      <c r="D44" s="6" t="s">
        <v>213</v>
      </c>
      <c r="E44" s="13">
        <f>E45+1400*0.35</f>
        <v>3416</v>
      </c>
      <c r="F44" s="4" t="s">
        <v>282</v>
      </c>
      <c r="G44" s="12"/>
      <c r="H44" s="12"/>
    </row>
    <row r="45" spans="2:8" ht="25.5" x14ac:dyDescent="0.2">
      <c r="B45" s="4" t="s">
        <v>38</v>
      </c>
      <c r="C45" s="5" t="s">
        <v>138</v>
      </c>
      <c r="D45" s="6" t="s">
        <v>214</v>
      </c>
      <c r="E45" s="13">
        <f>E46</f>
        <v>2926</v>
      </c>
      <c r="F45" s="4" t="s">
        <v>282</v>
      </c>
      <c r="G45" s="12"/>
      <c r="H45" s="12"/>
    </row>
    <row r="46" spans="2:8" ht="25.5" x14ac:dyDescent="0.2">
      <c r="B46" s="4" t="s">
        <v>39</v>
      </c>
      <c r="C46" s="5" t="s">
        <v>139</v>
      </c>
      <c r="D46" s="6" t="s">
        <v>215</v>
      </c>
      <c r="E46" s="13">
        <f>E47</f>
        <v>2926</v>
      </c>
      <c r="F46" s="4" t="s">
        <v>282</v>
      </c>
      <c r="G46" s="12"/>
      <c r="H46" s="12"/>
    </row>
    <row r="47" spans="2:8" ht="25.5" x14ac:dyDescent="0.2">
      <c r="B47" s="4" t="s">
        <v>40</v>
      </c>
      <c r="C47" s="5" t="s">
        <v>140</v>
      </c>
      <c r="D47" s="6" t="s">
        <v>216</v>
      </c>
      <c r="E47" s="13">
        <f>E48+1400*0.05</f>
        <v>2926</v>
      </c>
      <c r="F47" s="4" t="s">
        <v>282</v>
      </c>
      <c r="G47" s="12"/>
      <c r="H47" s="12"/>
    </row>
    <row r="48" spans="2:8" x14ac:dyDescent="0.2">
      <c r="B48" s="4" t="s">
        <v>41</v>
      </c>
      <c r="C48" s="5" t="s">
        <v>141</v>
      </c>
      <c r="D48" s="6" t="s">
        <v>217</v>
      </c>
      <c r="E48" s="13">
        <f>E49</f>
        <v>2856</v>
      </c>
      <c r="F48" s="4" t="s">
        <v>282</v>
      </c>
      <c r="G48" s="12"/>
      <c r="H48" s="12"/>
    </row>
    <row r="49" spans="2:8" ht="25.5" x14ac:dyDescent="0.2">
      <c r="B49" s="4" t="s">
        <v>42</v>
      </c>
      <c r="C49" s="5" t="s">
        <v>142</v>
      </c>
      <c r="D49" s="6" t="s">
        <v>218</v>
      </c>
      <c r="E49" s="13">
        <f>E50</f>
        <v>2856</v>
      </c>
      <c r="F49" s="4" t="s">
        <v>282</v>
      </c>
      <c r="G49" s="12"/>
      <c r="H49" s="12"/>
    </row>
    <row r="50" spans="2:8" ht="25.5" x14ac:dyDescent="0.2">
      <c r="B50" s="4" t="s">
        <v>43</v>
      </c>
      <c r="C50" s="5" t="s">
        <v>143</v>
      </c>
      <c r="D50" s="6" t="s">
        <v>219</v>
      </c>
      <c r="E50" s="13">
        <f>E51</f>
        <v>2856</v>
      </c>
      <c r="F50" s="4" t="s">
        <v>282</v>
      </c>
      <c r="G50" s="12"/>
      <c r="H50" s="12"/>
    </row>
    <row r="51" spans="2:8" ht="25.5" x14ac:dyDescent="0.2">
      <c r="B51" s="4" t="s">
        <v>44</v>
      </c>
      <c r="C51" s="5" t="s">
        <v>144</v>
      </c>
      <c r="D51" s="6" t="s">
        <v>220</v>
      </c>
      <c r="E51" s="13">
        <f>2800+1400*0.04</f>
        <v>2856</v>
      </c>
      <c r="F51" s="4" t="s">
        <v>282</v>
      </c>
      <c r="G51" s="12"/>
      <c r="H51" s="12"/>
    </row>
    <row r="52" spans="2:8" ht="25.5" x14ac:dyDescent="0.2">
      <c r="B52" s="4" t="s">
        <v>45</v>
      </c>
      <c r="C52" s="5" t="s">
        <v>142</v>
      </c>
      <c r="D52" s="6" t="s">
        <v>218</v>
      </c>
      <c r="E52" s="13">
        <v>2800</v>
      </c>
      <c r="F52" s="4" t="s">
        <v>282</v>
      </c>
      <c r="G52" s="12"/>
      <c r="H52" s="12"/>
    </row>
    <row r="53" spans="2:8" ht="25.5" x14ac:dyDescent="0.2">
      <c r="B53" s="4" t="s">
        <v>46</v>
      </c>
      <c r="C53" s="5" t="s">
        <v>145</v>
      </c>
      <c r="D53" s="6" t="s">
        <v>221</v>
      </c>
      <c r="E53" s="13">
        <v>2800</v>
      </c>
      <c r="F53" s="4" t="s">
        <v>282</v>
      </c>
      <c r="G53" s="12"/>
      <c r="H53" s="12"/>
    </row>
    <row r="54" spans="2:8" ht="25.5" x14ac:dyDescent="0.2">
      <c r="B54" s="4" t="s">
        <v>47</v>
      </c>
      <c r="C54" s="5" t="s">
        <v>146</v>
      </c>
      <c r="D54" s="6" t="s">
        <v>222</v>
      </c>
      <c r="E54" s="13">
        <v>2800</v>
      </c>
      <c r="F54" s="4" t="s">
        <v>282</v>
      </c>
      <c r="G54" s="12"/>
      <c r="H54" s="12"/>
    </row>
    <row r="55" spans="2:8" x14ac:dyDescent="0.2">
      <c r="B55" s="7">
        <v>5</v>
      </c>
      <c r="C55" s="9"/>
      <c r="D55" s="8" t="s">
        <v>223</v>
      </c>
      <c r="E55" s="13"/>
      <c r="F55" s="4"/>
      <c r="G55" s="12"/>
      <c r="H55" s="12"/>
    </row>
    <row r="56" spans="2:8" ht="25.5" x14ac:dyDescent="0.2">
      <c r="B56" s="4" t="s">
        <v>48</v>
      </c>
      <c r="C56" s="5" t="s">
        <v>139</v>
      </c>
      <c r="D56" s="6" t="s">
        <v>224</v>
      </c>
      <c r="E56" s="13">
        <f>E57+1514*0.05*2</f>
        <v>6872.5199999999995</v>
      </c>
      <c r="F56" s="4" t="s">
        <v>282</v>
      </c>
      <c r="G56" s="12"/>
      <c r="H56" s="12"/>
    </row>
    <row r="57" spans="2:8" x14ac:dyDescent="0.2">
      <c r="B57" s="4" t="s">
        <v>49</v>
      </c>
      <c r="C57" s="5" t="s">
        <v>141</v>
      </c>
      <c r="D57" s="6" t="s">
        <v>217</v>
      </c>
      <c r="E57" s="13">
        <f>E58</f>
        <v>6721.12</v>
      </c>
      <c r="F57" s="4" t="s">
        <v>282</v>
      </c>
      <c r="G57" s="12"/>
      <c r="H57" s="12"/>
    </row>
    <row r="58" spans="2:8" ht="25.5" x14ac:dyDescent="0.2">
      <c r="B58" s="4" t="s">
        <v>50</v>
      </c>
      <c r="C58" s="5" t="s">
        <v>142</v>
      </c>
      <c r="D58" s="6" t="s">
        <v>218</v>
      </c>
      <c r="E58" s="13">
        <f>E59</f>
        <v>6721.12</v>
      </c>
      <c r="F58" s="4" t="s">
        <v>282</v>
      </c>
      <c r="G58" s="12"/>
      <c r="H58" s="12"/>
    </row>
    <row r="59" spans="2:8" ht="25.5" x14ac:dyDescent="0.2">
      <c r="B59" s="4" t="s">
        <v>51</v>
      </c>
      <c r="C59" s="5" t="s">
        <v>143</v>
      </c>
      <c r="D59" s="6" t="s">
        <v>219</v>
      </c>
      <c r="E59" s="13">
        <f>E60</f>
        <v>6721.12</v>
      </c>
      <c r="F59" s="4" t="s">
        <v>282</v>
      </c>
      <c r="G59" s="12"/>
      <c r="H59" s="12"/>
    </row>
    <row r="60" spans="2:8" ht="25.5" x14ac:dyDescent="0.2">
      <c r="B60" s="4" t="s">
        <v>52</v>
      </c>
      <c r="C60" s="5" t="s">
        <v>144</v>
      </c>
      <c r="D60" s="6" t="s">
        <v>220</v>
      </c>
      <c r="E60" s="13">
        <f>E61+1514*0.04*2</f>
        <v>6721.12</v>
      </c>
      <c r="F60" s="4" t="s">
        <v>282</v>
      </c>
      <c r="G60" s="12"/>
      <c r="H60" s="12"/>
    </row>
    <row r="61" spans="2:8" ht="25.5" x14ac:dyDescent="0.2">
      <c r="B61" s="4" t="s">
        <v>53</v>
      </c>
      <c r="C61" s="5" t="s">
        <v>142</v>
      </c>
      <c r="D61" s="6" t="s">
        <v>218</v>
      </c>
      <c r="E61" s="13">
        <f>E62</f>
        <v>6600</v>
      </c>
      <c r="F61" s="4" t="s">
        <v>282</v>
      </c>
      <c r="G61" s="12"/>
      <c r="H61" s="12"/>
    </row>
    <row r="62" spans="2:8" ht="25.5" x14ac:dyDescent="0.2">
      <c r="B62" s="4" t="s">
        <v>54</v>
      </c>
      <c r="C62" s="5" t="s">
        <v>145</v>
      </c>
      <c r="D62" s="6" t="s">
        <v>221</v>
      </c>
      <c r="E62" s="13">
        <f>E63</f>
        <v>6600</v>
      </c>
      <c r="F62" s="4" t="s">
        <v>282</v>
      </c>
      <c r="G62" s="12"/>
      <c r="H62" s="12"/>
    </row>
    <row r="63" spans="2:8" ht="25.5" x14ac:dyDescent="0.2">
      <c r="B63" s="4" t="s">
        <v>55</v>
      </c>
      <c r="C63" s="5" t="s">
        <v>146</v>
      </c>
      <c r="D63" s="6" t="s">
        <v>222</v>
      </c>
      <c r="E63" s="13">
        <f>9400-E54</f>
        <v>6600</v>
      </c>
      <c r="F63" s="4" t="s">
        <v>282</v>
      </c>
      <c r="G63" s="12"/>
      <c r="H63" s="12"/>
    </row>
    <row r="64" spans="2:8" x14ac:dyDescent="0.2">
      <c r="B64" s="7">
        <v>6</v>
      </c>
      <c r="C64" s="9"/>
      <c r="D64" s="8" t="s">
        <v>225</v>
      </c>
      <c r="E64" s="13"/>
      <c r="F64" s="4"/>
      <c r="G64" s="12"/>
      <c r="H64" s="12"/>
    </row>
    <row r="65" spans="2:8" x14ac:dyDescent="0.2">
      <c r="B65" s="4" t="s">
        <v>56</v>
      </c>
      <c r="C65" s="5" t="s">
        <v>132</v>
      </c>
      <c r="D65" s="6" t="s">
        <v>205</v>
      </c>
      <c r="E65" s="13">
        <v>601</v>
      </c>
      <c r="F65" s="4" t="s">
        <v>282</v>
      </c>
      <c r="G65" s="12"/>
      <c r="H65" s="12"/>
    </row>
    <row r="66" spans="2:8" ht="25.5" x14ac:dyDescent="0.2">
      <c r="B66" s="4" t="s">
        <v>57</v>
      </c>
      <c r="C66" s="5" t="s">
        <v>133</v>
      </c>
      <c r="D66" s="6" t="s">
        <v>206</v>
      </c>
      <c r="E66" s="13">
        <v>601</v>
      </c>
      <c r="F66" s="4" t="s">
        <v>282</v>
      </c>
      <c r="G66" s="12"/>
      <c r="H66" s="12"/>
    </row>
    <row r="67" spans="2:8" ht="25.5" x14ac:dyDescent="0.2">
      <c r="B67" s="4" t="s">
        <v>58</v>
      </c>
      <c r="C67" s="5" t="s">
        <v>135</v>
      </c>
      <c r="D67" s="6" t="s">
        <v>208</v>
      </c>
      <c r="E67" s="13">
        <f>E68*1.05</f>
        <v>549.04499999999996</v>
      </c>
      <c r="F67" s="4" t="s">
        <v>282</v>
      </c>
      <c r="G67" s="12"/>
      <c r="H67" s="12"/>
    </row>
    <row r="68" spans="2:8" x14ac:dyDescent="0.2">
      <c r="B68" s="4" t="s">
        <v>59</v>
      </c>
      <c r="C68" s="5" t="s">
        <v>147</v>
      </c>
      <c r="D68" s="6" t="s">
        <v>226</v>
      </c>
      <c r="E68" s="13">
        <f>E69*1.05</f>
        <v>522.9</v>
      </c>
      <c r="F68" s="4" t="s">
        <v>282</v>
      </c>
      <c r="G68" s="12"/>
      <c r="H68" s="12"/>
    </row>
    <row r="69" spans="2:8" ht="25.5" x14ac:dyDescent="0.2">
      <c r="B69" s="4" t="s">
        <v>60</v>
      </c>
      <c r="C69" s="5" t="s">
        <v>138</v>
      </c>
      <c r="D69" s="6" t="s">
        <v>214</v>
      </c>
      <c r="E69" s="13">
        <v>498</v>
      </c>
      <c r="F69" s="4" t="s">
        <v>282</v>
      </c>
      <c r="G69" s="12"/>
      <c r="H69" s="12"/>
    </row>
    <row r="70" spans="2:8" ht="25.5" x14ac:dyDescent="0.2">
      <c r="B70" s="4" t="s">
        <v>61</v>
      </c>
      <c r="C70" s="5" t="s">
        <v>145</v>
      </c>
      <c r="D70" s="6" t="s">
        <v>221</v>
      </c>
      <c r="E70" s="13">
        <v>498</v>
      </c>
      <c r="F70" s="4" t="s">
        <v>282</v>
      </c>
      <c r="G70" s="12"/>
      <c r="H70" s="12"/>
    </row>
    <row r="71" spans="2:8" ht="25.5" x14ac:dyDescent="0.2">
      <c r="B71" s="4" t="s">
        <v>62</v>
      </c>
      <c r="C71" s="5" t="s">
        <v>146</v>
      </c>
      <c r="D71" s="6" t="s">
        <v>227</v>
      </c>
      <c r="E71" s="13">
        <v>498</v>
      </c>
      <c r="F71" s="4" t="s">
        <v>282</v>
      </c>
      <c r="G71" s="12"/>
      <c r="H71" s="12"/>
    </row>
    <row r="72" spans="2:8" x14ac:dyDescent="0.2">
      <c r="B72" s="7">
        <v>7</v>
      </c>
      <c r="C72" s="9"/>
      <c r="D72" s="8" t="s">
        <v>228</v>
      </c>
      <c r="E72" s="13"/>
      <c r="F72" s="4"/>
      <c r="G72" s="12"/>
      <c r="H72" s="12"/>
    </row>
    <row r="73" spans="2:8" x14ac:dyDescent="0.2">
      <c r="B73" s="4" t="s">
        <v>63</v>
      </c>
      <c r="C73" s="5" t="s">
        <v>132</v>
      </c>
      <c r="D73" s="6" t="s">
        <v>205</v>
      </c>
      <c r="E73" s="13">
        <v>110</v>
      </c>
      <c r="F73" s="4" t="s">
        <v>282</v>
      </c>
      <c r="G73" s="12"/>
      <c r="H73" s="12"/>
    </row>
    <row r="74" spans="2:8" ht="25.5" x14ac:dyDescent="0.2">
      <c r="B74" s="4" t="s">
        <v>64</v>
      </c>
      <c r="C74" s="5" t="s">
        <v>133</v>
      </c>
      <c r="D74" s="6" t="s">
        <v>206</v>
      </c>
      <c r="E74" s="13">
        <v>110</v>
      </c>
      <c r="F74" s="4" t="s">
        <v>282</v>
      </c>
      <c r="G74" s="12"/>
      <c r="H74" s="12"/>
    </row>
    <row r="75" spans="2:8" ht="25.5" x14ac:dyDescent="0.2">
      <c r="B75" s="4" t="s">
        <v>65</v>
      </c>
      <c r="C75" s="5" t="s">
        <v>135</v>
      </c>
      <c r="D75" s="6" t="s">
        <v>208</v>
      </c>
      <c r="E75" s="13">
        <v>110</v>
      </c>
      <c r="F75" s="4" t="s">
        <v>282</v>
      </c>
      <c r="G75" s="12"/>
      <c r="H75" s="12"/>
    </row>
    <row r="76" spans="2:8" x14ac:dyDescent="0.2">
      <c r="B76" s="4" t="s">
        <v>66</v>
      </c>
      <c r="C76" s="5" t="s">
        <v>147</v>
      </c>
      <c r="D76" s="6" t="s">
        <v>226</v>
      </c>
      <c r="E76" s="13">
        <v>110</v>
      </c>
      <c r="F76" s="4" t="s">
        <v>282</v>
      </c>
      <c r="G76" s="12"/>
      <c r="H76" s="12"/>
    </row>
    <row r="77" spans="2:8" x14ac:dyDescent="0.2">
      <c r="B77" s="4" t="s">
        <v>67</v>
      </c>
      <c r="C77" s="5" t="s">
        <v>148</v>
      </c>
      <c r="D77" s="6" t="s">
        <v>229</v>
      </c>
      <c r="E77" s="13">
        <v>110</v>
      </c>
      <c r="F77" s="4" t="s">
        <v>282</v>
      </c>
      <c r="G77" s="12"/>
      <c r="H77" s="12"/>
    </row>
    <row r="78" spans="2:8" x14ac:dyDescent="0.2">
      <c r="B78" s="7">
        <v>8</v>
      </c>
      <c r="C78" s="9"/>
      <c r="D78" s="8" t="s">
        <v>230</v>
      </c>
      <c r="E78" s="13"/>
      <c r="F78" s="4"/>
      <c r="G78" s="12"/>
      <c r="H78" s="12"/>
    </row>
    <row r="79" spans="2:8" x14ac:dyDescent="0.2">
      <c r="B79" s="4" t="s">
        <v>68</v>
      </c>
      <c r="C79" s="5" t="s">
        <v>132</v>
      </c>
      <c r="D79" s="6" t="s">
        <v>205</v>
      </c>
      <c r="E79" s="13">
        <v>730</v>
      </c>
      <c r="F79" s="4" t="s">
        <v>282</v>
      </c>
      <c r="G79" s="12"/>
      <c r="H79" s="12"/>
    </row>
    <row r="80" spans="2:8" ht="25.5" x14ac:dyDescent="0.2">
      <c r="B80" s="4" t="s">
        <v>69</v>
      </c>
      <c r="C80" s="5" t="s">
        <v>133</v>
      </c>
      <c r="D80" s="6" t="s">
        <v>206</v>
      </c>
      <c r="E80" s="13">
        <v>730</v>
      </c>
      <c r="F80" s="4" t="s">
        <v>282</v>
      </c>
      <c r="G80" s="12"/>
      <c r="H80" s="12"/>
    </row>
    <row r="81" spans="2:8" x14ac:dyDescent="0.2">
      <c r="B81" s="4" t="s">
        <v>70</v>
      </c>
      <c r="C81" s="5" t="s">
        <v>147</v>
      </c>
      <c r="D81" s="6" t="s">
        <v>226</v>
      </c>
      <c r="E81" s="13">
        <v>730</v>
      </c>
      <c r="F81" s="4" t="s">
        <v>282</v>
      </c>
      <c r="G81" s="12"/>
      <c r="H81" s="12"/>
    </row>
    <row r="82" spans="2:8" x14ac:dyDescent="0.2">
      <c r="B82" s="4" t="s">
        <v>71</v>
      </c>
      <c r="C82" s="5" t="s">
        <v>149</v>
      </c>
      <c r="D82" s="6" t="s">
        <v>231</v>
      </c>
      <c r="E82" s="13">
        <v>730</v>
      </c>
      <c r="F82" s="4" t="s">
        <v>282</v>
      </c>
      <c r="G82" s="12"/>
      <c r="H82" s="12"/>
    </row>
    <row r="83" spans="2:8" x14ac:dyDescent="0.2">
      <c r="B83" s="7">
        <v>9</v>
      </c>
      <c r="C83" s="9"/>
      <c r="D83" s="8" t="s">
        <v>232</v>
      </c>
      <c r="E83" s="13"/>
      <c r="F83" s="4"/>
      <c r="G83" s="12"/>
      <c r="H83" s="12"/>
    </row>
    <row r="84" spans="2:8" x14ac:dyDescent="0.2">
      <c r="B84" s="4" t="s">
        <v>72</v>
      </c>
      <c r="C84" s="5" t="s">
        <v>132</v>
      </c>
      <c r="D84" s="6" t="s">
        <v>205</v>
      </c>
      <c r="E84" s="13">
        <v>98</v>
      </c>
      <c r="F84" s="4" t="s">
        <v>282</v>
      </c>
      <c r="G84" s="12"/>
      <c r="H84" s="12"/>
    </row>
    <row r="85" spans="2:8" ht="25.5" x14ac:dyDescent="0.2">
      <c r="B85" s="4" t="s">
        <v>73</v>
      </c>
      <c r="C85" s="5" t="s">
        <v>141</v>
      </c>
      <c r="D85" s="6" t="s">
        <v>233</v>
      </c>
      <c r="E85" s="13">
        <v>421.4</v>
      </c>
      <c r="F85" s="4" t="s">
        <v>282</v>
      </c>
      <c r="G85" s="12"/>
      <c r="H85" s="12"/>
    </row>
    <row r="86" spans="2:8" x14ac:dyDescent="0.2">
      <c r="B86" s="4" t="s">
        <v>74</v>
      </c>
      <c r="C86" s="5" t="s">
        <v>150</v>
      </c>
      <c r="D86" s="6" t="s">
        <v>234</v>
      </c>
      <c r="E86" s="13">
        <v>98</v>
      </c>
      <c r="F86" s="4" t="s">
        <v>282</v>
      </c>
      <c r="G86" s="12"/>
      <c r="H86" s="12"/>
    </row>
    <row r="87" spans="2:8" x14ac:dyDescent="0.2">
      <c r="B87" s="4" t="s">
        <v>75</v>
      </c>
      <c r="C87" s="5" t="s">
        <v>151</v>
      </c>
      <c r="D87" s="6" t="s">
        <v>235</v>
      </c>
      <c r="E87" s="13">
        <v>98</v>
      </c>
      <c r="F87" s="4" t="s">
        <v>282</v>
      </c>
      <c r="G87" s="12"/>
      <c r="H87" s="12"/>
    </row>
    <row r="88" spans="2:8" x14ac:dyDescent="0.2">
      <c r="B88" s="4" t="s">
        <v>76</v>
      </c>
      <c r="C88" s="5" t="s">
        <v>147</v>
      </c>
      <c r="D88" s="6" t="s">
        <v>236</v>
      </c>
      <c r="E88" s="13">
        <v>98</v>
      </c>
      <c r="F88" s="4" t="s">
        <v>282</v>
      </c>
      <c r="G88" s="12"/>
      <c r="H88" s="12"/>
    </row>
    <row r="89" spans="2:8" x14ac:dyDescent="0.2">
      <c r="B89" s="4" t="s">
        <v>77</v>
      </c>
      <c r="C89" s="5" t="s">
        <v>152</v>
      </c>
      <c r="D89" s="6" t="s">
        <v>237</v>
      </c>
      <c r="E89" s="13">
        <v>98</v>
      </c>
      <c r="F89" s="4" t="s">
        <v>282</v>
      </c>
      <c r="G89" s="12"/>
      <c r="H89" s="12"/>
    </row>
    <row r="90" spans="2:8" x14ac:dyDescent="0.2">
      <c r="B90" s="7">
        <v>10</v>
      </c>
      <c r="C90" s="9"/>
      <c r="D90" s="8" t="s">
        <v>238</v>
      </c>
      <c r="E90" s="13"/>
      <c r="F90" s="4"/>
      <c r="G90" s="12"/>
      <c r="H90" s="12"/>
    </row>
    <row r="91" spans="2:8" x14ac:dyDescent="0.2">
      <c r="B91" s="4" t="s">
        <v>78</v>
      </c>
      <c r="C91" s="5" t="s">
        <v>132</v>
      </c>
      <c r="D91" s="6" t="s">
        <v>205</v>
      </c>
      <c r="E91" s="13">
        <f>E92+E94</f>
        <v>2037.5</v>
      </c>
      <c r="F91" s="4" t="s">
        <v>282</v>
      </c>
      <c r="G91" s="12"/>
      <c r="H91" s="12"/>
    </row>
    <row r="92" spans="2:8" x14ac:dyDescent="0.2">
      <c r="B92" s="4" t="s">
        <v>79</v>
      </c>
      <c r="C92" s="5" t="s">
        <v>147</v>
      </c>
      <c r="D92" s="6" t="s">
        <v>239</v>
      </c>
      <c r="E92" s="13">
        <v>2011.5</v>
      </c>
      <c r="F92" s="4" t="s">
        <v>282</v>
      </c>
      <c r="G92" s="12"/>
      <c r="H92" s="12"/>
    </row>
    <row r="93" spans="2:8" x14ac:dyDescent="0.2">
      <c r="B93" s="4" t="s">
        <v>80</v>
      </c>
      <c r="C93" s="5" t="s">
        <v>152</v>
      </c>
      <c r="D93" s="6" t="s">
        <v>240</v>
      </c>
      <c r="E93" s="13">
        <v>2011.5</v>
      </c>
      <c r="F93" s="4" t="s">
        <v>282</v>
      </c>
      <c r="G93" s="12"/>
      <c r="H93" s="12"/>
    </row>
    <row r="94" spans="2:8" x14ac:dyDescent="0.2">
      <c r="B94" s="4" t="s">
        <v>81</v>
      </c>
      <c r="C94" s="5" t="s">
        <v>153</v>
      </c>
      <c r="D94" s="6" t="s">
        <v>241</v>
      </c>
      <c r="E94" s="13">
        <v>26</v>
      </c>
      <c r="F94" s="4" t="s">
        <v>282</v>
      </c>
      <c r="G94" s="12"/>
      <c r="H94" s="12"/>
    </row>
    <row r="95" spans="2:8" x14ac:dyDescent="0.2">
      <c r="B95" s="7">
        <v>12</v>
      </c>
      <c r="C95" s="9"/>
      <c r="D95" s="8" t="s">
        <v>242</v>
      </c>
      <c r="E95" s="13"/>
      <c r="F95" s="4"/>
      <c r="G95" s="12"/>
      <c r="H95" s="12"/>
    </row>
    <row r="96" spans="2:8" x14ac:dyDescent="0.2">
      <c r="B96" s="4" t="s">
        <v>82</v>
      </c>
      <c r="C96" s="5" t="s">
        <v>154</v>
      </c>
      <c r="D96" s="6" t="s">
        <v>243</v>
      </c>
      <c r="E96" s="13">
        <v>604</v>
      </c>
      <c r="F96" s="4" t="s">
        <v>282</v>
      </c>
      <c r="G96" s="12"/>
      <c r="H96" s="12"/>
    </row>
    <row r="97" spans="2:8" x14ac:dyDescent="0.2">
      <c r="B97" s="7">
        <v>14</v>
      </c>
      <c r="C97" s="9"/>
      <c r="D97" s="8" t="s">
        <v>244</v>
      </c>
      <c r="E97" s="13"/>
      <c r="F97" s="4"/>
      <c r="G97" s="12"/>
      <c r="H97" s="12"/>
    </row>
    <row r="98" spans="2:8" x14ac:dyDescent="0.2">
      <c r="B98" s="4" t="s">
        <v>83</v>
      </c>
      <c r="C98" s="5" t="s">
        <v>155</v>
      </c>
      <c r="D98" s="6" t="s">
        <v>245</v>
      </c>
      <c r="E98" s="13">
        <v>20</v>
      </c>
      <c r="F98" s="4" t="s">
        <v>286</v>
      </c>
      <c r="G98" s="12"/>
      <c r="H98" s="12"/>
    </row>
    <row r="99" spans="2:8" x14ac:dyDescent="0.2">
      <c r="B99" s="4" t="s">
        <v>84</v>
      </c>
      <c r="C99" s="5" t="s">
        <v>156</v>
      </c>
      <c r="D99" s="6" t="s">
        <v>246</v>
      </c>
      <c r="E99" s="13">
        <v>28</v>
      </c>
      <c r="F99" s="4" t="s">
        <v>286</v>
      </c>
      <c r="G99" s="12"/>
      <c r="H99" s="12"/>
    </row>
    <row r="100" spans="2:8" x14ac:dyDescent="0.2">
      <c r="B100" s="4" t="s">
        <v>85</v>
      </c>
      <c r="C100" s="5" t="s">
        <v>157</v>
      </c>
      <c r="D100" s="6" t="s">
        <v>247</v>
      </c>
      <c r="E100" s="13">
        <v>18</v>
      </c>
      <c r="F100" s="4" t="s">
        <v>286</v>
      </c>
      <c r="G100" s="12"/>
      <c r="H100" s="12"/>
    </row>
    <row r="101" spans="2:8" x14ac:dyDescent="0.2">
      <c r="B101" s="4" t="s">
        <v>86</v>
      </c>
      <c r="C101" s="5" t="s">
        <v>158</v>
      </c>
      <c r="D101" s="6" t="s">
        <v>248</v>
      </c>
      <c r="E101" s="13">
        <v>6</v>
      </c>
      <c r="F101" s="4" t="s">
        <v>286</v>
      </c>
      <c r="G101" s="12"/>
      <c r="H101" s="12"/>
    </row>
    <row r="102" spans="2:8" x14ac:dyDescent="0.2">
      <c r="B102" s="4" t="s">
        <v>87</v>
      </c>
      <c r="C102" s="5" t="s">
        <v>158</v>
      </c>
      <c r="D102" s="6" t="s">
        <v>249</v>
      </c>
      <c r="E102" s="13">
        <v>9</v>
      </c>
      <c r="F102" s="4" t="s">
        <v>286</v>
      </c>
      <c r="G102" s="12"/>
      <c r="H102" s="12"/>
    </row>
    <row r="103" spans="2:8" ht="25.5" x14ac:dyDescent="0.2">
      <c r="B103" s="4" t="s">
        <v>88</v>
      </c>
      <c r="C103" s="5" t="s">
        <v>158</v>
      </c>
      <c r="D103" s="6" t="s">
        <v>250</v>
      </c>
      <c r="E103" s="13">
        <v>1</v>
      </c>
      <c r="F103" s="4" t="s">
        <v>286</v>
      </c>
      <c r="G103" s="12"/>
      <c r="H103" s="12"/>
    </row>
    <row r="104" spans="2:8" x14ac:dyDescent="0.2">
      <c r="B104" s="4" t="s">
        <v>89</v>
      </c>
      <c r="C104" s="5" t="s">
        <v>158</v>
      </c>
      <c r="D104" s="6" t="s">
        <v>251</v>
      </c>
      <c r="E104" s="13">
        <v>5</v>
      </c>
      <c r="F104" s="4" t="s">
        <v>286</v>
      </c>
      <c r="G104" s="12"/>
      <c r="H104" s="12"/>
    </row>
    <row r="105" spans="2:8" x14ac:dyDescent="0.2">
      <c r="B105" s="4" t="s">
        <v>90</v>
      </c>
      <c r="C105" s="5" t="s">
        <v>158</v>
      </c>
      <c r="D105" s="6" t="s">
        <v>252</v>
      </c>
      <c r="E105" s="13">
        <v>3</v>
      </c>
      <c r="F105" s="4" t="s">
        <v>286</v>
      </c>
      <c r="G105" s="12"/>
      <c r="H105" s="12"/>
    </row>
    <row r="106" spans="2:8" x14ac:dyDescent="0.2">
      <c r="B106" s="4" t="s">
        <v>91</v>
      </c>
      <c r="C106" s="5" t="s">
        <v>159</v>
      </c>
      <c r="D106" s="6" t="s">
        <v>287</v>
      </c>
      <c r="E106" s="13">
        <v>403</v>
      </c>
      <c r="F106" s="4" t="s">
        <v>282</v>
      </c>
      <c r="G106" s="12"/>
      <c r="H106" s="12"/>
    </row>
    <row r="107" spans="2:8" x14ac:dyDescent="0.2">
      <c r="B107" s="4" t="s">
        <v>92</v>
      </c>
      <c r="C107" s="5" t="s">
        <v>160</v>
      </c>
      <c r="D107" s="6" t="s">
        <v>288</v>
      </c>
      <c r="E107" s="13">
        <v>18</v>
      </c>
      <c r="F107" s="4" t="s">
        <v>282</v>
      </c>
      <c r="G107" s="12"/>
      <c r="H107" s="12"/>
    </row>
    <row r="108" spans="2:8" x14ac:dyDescent="0.2">
      <c r="B108" s="7">
        <v>15</v>
      </c>
      <c r="C108" s="9"/>
      <c r="D108" s="8" t="s">
        <v>253</v>
      </c>
      <c r="E108" s="13"/>
      <c r="F108" s="4"/>
      <c r="G108" s="12"/>
      <c r="H108" s="12"/>
    </row>
    <row r="109" spans="2:8" x14ac:dyDescent="0.2">
      <c r="B109" s="4" t="s">
        <v>93</v>
      </c>
      <c r="C109" s="5" t="s">
        <v>161</v>
      </c>
      <c r="D109" s="6" t="s">
        <v>254</v>
      </c>
      <c r="E109" s="13">
        <v>4</v>
      </c>
      <c r="F109" s="4" t="s">
        <v>286</v>
      </c>
      <c r="G109" s="12"/>
      <c r="H109" s="12"/>
    </row>
    <row r="110" spans="2:8" x14ac:dyDescent="0.2">
      <c r="B110" s="4" t="s">
        <v>94</v>
      </c>
      <c r="C110" s="5" t="s">
        <v>162</v>
      </c>
      <c r="D110" s="6" t="s">
        <v>255</v>
      </c>
      <c r="E110" s="13">
        <v>2</v>
      </c>
      <c r="F110" s="4" t="s">
        <v>286</v>
      </c>
      <c r="G110" s="12"/>
      <c r="H110" s="12"/>
    </row>
    <row r="111" spans="2:8" x14ac:dyDescent="0.2">
      <c r="B111" s="4" t="s">
        <v>95</v>
      </c>
      <c r="C111" s="5" t="s">
        <v>163</v>
      </c>
      <c r="D111" s="6" t="s">
        <v>256</v>
      </c>
      <c r="E111" s="13">
        <v>14</v>
      </c>
      <c r="F111" s="4" t="s">
        <v>286</v>
      </c>
      <c r="G111" s="12"/>
      <c r="H111" s="12"/>
    </row>
    <row r="112" spans="2:8" x14ac:dyDescent="0.2">
      <c r="B112" s="4" t="s">
        <v>96</v>
      </c>
      <c r="C112" s="5" t="s">
        <v>164</v>
      </c>
      <c r="D112" s="6" t="s">
        <v>257</v>
      </c>
      <c r="E112" s="13">
        <v>18</v>
      </c>
      <c r="F112" s="4" t="s">
        <v>286</v>
      </c>
      <c r="G112" s="12"/>
      <c r="H112" s="12"/>
    </row>
    <row r="113" spans="2:8" x14ac:dyDescent="0.2">
      <c r="B113" s="4" t="s">
        <v>97</v>
      </c>
      <c r="C113" s="5" t="s">
        <v>165</v>
      </c>
      <c r="D113" s="6" t="s">
        <v>258</v>
      </c>
      <c r="E113" s="13">
        <v>26</v>
      </c>
      <c r="F113" s="4" t="s">
        <v>286</v>
      </c>
      <c r="G113" s="12"/>
      <c r="H113" s="12"/>
    </row>
    <row r="114" spans="2:8" x14ac:dyDescent="0.2">
      <c r="B114" s="4" t="s">
        <v>98</v>
      </c>
      <c r="C114" s="5" t="s">
        <v>166</v>
      </c>
      <c r="D114" s="6" t="s">
        <v>259</v>
      </c>
      <c r="E114" s="13">
        <v>21</v>
      </c>
      <c r="F114" s="4" t="s">
        <v>286</v>
      </c>
      <c r="G114" s="12"/>
      <c r="H114" s="12"/>
    </row>
    <row r="115" spans="2:8" x14ac:dyDescent="0.2">
      <c r="B115" s="4" t="s">
        <v>99</v>
      </c>
      <c r="C115" s="5" t="s">
        <v>167</v>
      </c>
      <c r="D115" s="6" t="s">
        <v>260</v>
      </c>
      <c r="E115" s="13">
        <v>10</v>
      </c>
      <c r="F115" s="4" t="s">
        <v>286</v>
      </c>
      <c r="G115" s="12"/>
      <c r="H115" s="12"/>
    </row>
    <row r="116" spans="2:8" x14ac:dyDescent="0.2">
      <c r="B116" s="4" t="s">
        <v>100</v>
      </c>
      <c r="C116" s="5" t="s">
        <v>168</v>
      </c>
      <c r="D116" s="6" t="s">
        <v>261</v>
      </c>
      <c r="E116" s="13">
        <v>7</v>
      </c>
      <c r="F116" s="4" t="s">
        <v>286</v>
      </c>
      <c r="G116" s="12"/>
      <c r="H116" s="12"/>
    </row>
    <row r="117" spans="2:8" x14ac:dyDescent="0.2">
      <c r="B117" s="4" t="s">
        <v>101</v>
      </c>
      <c r="C117" s="5" t="s">
        <v>169</v>
      </c>
      <c r="D117" s="6" t="s">
        <v>262</v>
      </c>
      <c r="E117" s="13">
        <v>4</v>
      </c>
      <c r="F117" s="4" t="s">
        <v>286</v>
      </c>
      <c r="G117" s="12"/>
      <c r="H117" s="12"/>
    </row>
    <row r="118" spans="2:8" x14ac:dyDescent="0.2">
      <c r="B118" s="4" t="s">
        <v>102</v>
      </c>
      <c r="C118" s="5" t="s">
        <v>170</v>
      </c>
      <c r="D118" s="6" t="s">
        <v>263</v>
      </c>
      <c r="E118" s="13">
        <v>2</v>
      </c>
      <c r="F118" s="4" t="s">
        <v>286</v>
      </c>
      <c r="G118" s="12"/>
      <c r="H118" s="12"/>
    </row>
    <row r="119" spans="2:8" x14ac:dyDescent="0.2">
      <c r="B119" s="4" t="s">
        <v>103</v>
      </c>
      <c r="C119" s="5" t="s">
        <v>171</v>
      </c>
      <c r="D119" s="6" t="s">
        <v>264</v>
      </c>
      <c r="E119" s="13">
        <v>14</v>
      </c>
      <c r="F119" s="4" t="s">
        <v>286</v>
      </c>
      <c r="G119" s="12"/>
      <c r="H119" s="12"/>
    </row>
    <row r="120" spans="2:8" x14ac:dyDescent="0.2">
      <c r="B120" s="4" t="s">
        <v>104</v>
      </c>
      <c r="C120" s="5" t="s">
        <v>172</v>
      </c>
      <c r="D120" s="6" t="s">
        <v>265</v>
      </c>
      <c r="E120" s="13">
        <v>18</v>
      </c>
      <c r="F120" s="4" t="s">
        <v>286</v>
      </c>
      <c r="G120" s="12"/>
      <c r="H120" s="12"/>
    </row>
    <row r="121" spans="2:8" x14ac:dyDescent="0.2">
      <c r="B121" s="4" t="s">
        <v>105</v>
      </c>
      <c r="C121" s="5" t="s">
        <v>173</v>
      </c>
      <c r="D121" s="6" t="s">
        <v>266</v>
      </c>
      <c r="E121" s="13">
        <v>26</v>
      </c>
      <c r="F121" s="4" t="s">
        <v>286</v>
      </c>
      <c r="G121" s="12"/>
      <c r="H121" s="12"/>
    </row>
    <row r="122" spans="2:8" x14ac:dyDescent="0.2">
      <c r="B122" s="4" t="s">
        <v>106</v>
      </c>
      <c r="C122" s="5" t="s">
        <v>174</v>
      </c>
      <c r="D122" s="6" t="s">
        <v>267</v>
      </c>
      <c r="E122" s="13">
        <v>21</v>
      </c>
      <c r="F122" s="4" t="s">
        <v>286</v>
      </c>
      <c r="G122" s="12"/>
      <c r="H122" s="12"/>
    </row>
    <row r="123" spans="2:8" x14ac:dyDescent="0.2">
      <c r="B123" s="4" t="s">
        <v>107</v>
      </c>
      <c r="C123" s="5" t="s">
        <v>175</v>
      </c>
      <c r="D123" s="6" t="s">
        <v>268</v>
      </c>
      <c r="E123" s="13">
        <v>10</v>
      </c>
      <c r="F123" s="4" t="s">
        <v>286</v>
      </c>
      <c r="G123" s="12"/>
      <c r="H123" s="12"/>
    </row>
    <row r="124" spans="2:8" x14ac:dyDescent="0.2">
      <c r="B124" s="4" t="s">
        <v>108</v>
      </c>
      <c r="C124" s="5" t="s">
        <v>176</v>
      </c>
      <c r="D124" s="6" t="s">
        <v>269</v>
      </c>
      <c r="E124" s="13">
        <v>4</v>
      </c>
      <c r="F124" s="4" t="s">
        <v>286</v>
      </c>
      <c r="G124" s="12"/>
      <c r="H124" s="12"/>
    </row>
    <row r="125" spans="2:8" x14ac:dyDescent="0.2">
      <c r="B125" s="4" t="s">
        <v>109</v>
      </c>
      <c r="C125" s="5" t="s">
        <v>177</v>
      </c>
      <c r="D125" s="6" t="s">
        <v>270</v>
      </c>
      <c r="E125" s="13">
        <v>40.9</v>
      </c>
      <c r="F125" s="4" t="s">
        <v>283</v>
      </c>
      <c r="G125" s="12"/>
      <c r="H125" s="12"/>
    </row>
    <row r="126" spans="2:8" x14ac:dyDescent="0.2">
      <c r="B126" s="4" t="s">
        <v>110</v>
      </c>
      <c r="C126" s="5" t="s">
        <v>178</v>
      </c>
      <c r="D126" s="6" t="s">
        <v>271</v>
      </c>
      <c r="E126" s="13">
        <v>40.9</v>
      </c>
      <c r="F126" s="4" t="s">
        <v>283</v>
      </c>
      <c r="G126" s="12"/>
      <c r="H126" s="12"/>
    </row>
    <row r="127" spans="2:8" x14ac:dyDescent="0.2">
      <c r="B127" s="4" t="s">
        <v>111</v>
      </c>
      <c r="C127" s="5" t="s">
        <v>179</v>
      </c>
      <c r="D127" s="6" t="s">
        <v>272</v>
      </c>
      <c r="E127" s="13">
        <v>167.19</v>
      </c>
      <c r="F127" s="4" t="s">
        <v>289</v>
      </c>
      <c r="G127" s="12"/>
      <c r="H127" s="12"/>
    </row>
    <row r="128" spans="2:8" x14ac:dyDescent="0.2">
      <c r="B128" s="4" t="s">
        <v>112</v>
      </c>
      <c r="C128" s="5" t="s">
        <v>180</v>
      </c>
      <c r="D128" s="6" t="s">
        <v>273</v>
      </c>
      <c r="E128" s="13">
        <v>167.19</v>
      </c>
      <c r="F128" s="4" t="s">
        <v>289</v>
      </c>
      <c r="G128" s="12"/>
      <c r="H128" s="12"/>
    </row>
    <row r="129" spans="4:8" x14ac:dyDescent="0.2">
      <c r="G129" s="4" t="s">
        <v>290</v>
      </c>
      <c r="H129" s="12">
        <f>SUM(H4:H128)</f>
        <v>0</v>
      </c>
    </row>
    <row r="130" spans="4:8" x14ac:dyDescent="0.2">
      <c r="G130" s="4" t="s">
        <v>291</v>
      </c>
      <c r="H130" s="15">
        <f>0.23*H129</f>
        <v>0</v>
      </c>
    </row>
    <row r="131" spans="4:8" x14ac:dyDescent="0.2">
      <c r="G131" s="4" t="s">
        <v>292</v>
      </c>
      <c r="H131" s="15">
        <f>H129+H130</f>
        <v>0</v>
      </c>
    </row>
    <row r="134" spans="4:8" x14ac:dyDescent="0.2">
      <c r="D134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Obuchowicz</dc:creator>
  <cp:lastModifiedBy>Mateusz Obuchowicz</cp:lastModifiedBy>
  <dcterms:created xsi:type="dcterms:W3CDTF">2023-09-21T09:42:12Z</dcterms:created>
  <dcterms:modified xsi:type="dcterms:W3CDTF">2023-10-03T10:16:50Z</dcterms:modified>
</cp:coreProperties>
</file>